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495" windowWidth="10020" windowHeight="942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'пгз'!$A$1:$J$50</definedName>
  </definedNames>
  <calcPr fullCalcOnLoad="1"/>
</workbook>
</file>

<file path=xl/sharedStrings.xml><?xml version="1.0" encoding="utf-8"?>
<sst xmlns="http://schemas.openxmlformats.org/spreadsheetml/2006/main" count="311" uniqueCount="102">
  <si>
    <t xml:space="preserve">Наименование закупаемых товаров, работ и услуг </t>
  </si>
  <si>
    <t>Способ закупок</t>
  </si>
  <si>
    <t>Полная характеристика (описание) товаров, работ и услуг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</si>
  <si>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</si>
  <si>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</si>
  <si>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</si>
  <si>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</si>
  <si>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</si>
  <si>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</si>
  <si>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</si>
  <si>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</si>
  <si>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</si>
  <si>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</si>
  <si>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в течение года</t>
  </si>
  <si>
    <t>ЦП</t>
  </si>
  <si>
    <t>г. Астана</t>
  </si>
  <si>
    <t xml:space="preserve">                                         Председатель Правления                                                                                                                               Р. Енсебаев</t>
  </si>
  <si>
    <t>3 квартал 2014 года</t>
  </si>
  <si>
    <t>ОЦИТ</t>
  </si>
  <si>
    <t>ОТ</t>
  </si>
  <si>
    <t>ОИ</t>
  </si>
  <si>
    <t>6/1</t>
  </si>
  <si>
    <t>Расходные материалы ПП</t>
  </si>
  <si>
    <t>по Обществу в целом</t>
  </si>
  <si>
    <t>Манифолд для R410,R407,R22</t>
  </si>
  <si>
    <t>Пирометр</t>
  </si>
  <si>
    <t>Помпа вакуумная</t>
  </si>
  <si>
    <t>Вальцовка</t>
  </si>
  <si>
    <t>Сварочный аппарат</t>
  </si>
  <si>
    <t>Припой 0%</t>
  </si>
  <si>
    <t>Флюс паста</t>
  </si>
  <si>
    <t>Зеркало – набор</t>
  </si>
  <si>
    <t>Тестер</t>
  </si>
  <si>
    <t>Баллон для эвакуации хладагента</t>
  </si>
  <si>
    <t>Станция восстановления хладагента</t>
  </si>
  <si>
    <t>шт.</t>
  </si>
  <si>
    <t>п/п</t>
  </si>
  <si>
    <t>6/38</t>
  </si>
  <si>
    <t>6/39</t>
  </si>
  <si>
    <t>6/40</t>
  </si>
  <si>
    <t>6/41</t>
  </si>
  <si>
    <t>6/42</t>
  </si>
  <si>
    <t>6/43</t>
  </si>
  <si>
    <t>6/44</t>
  </si>
  <si>
    <t>6/45</t>
  </si>
  <si>
    <t>6/46</t>
  </si>
  <si>
    <t>6/47</t>
  </si>
  <si>
    <t>6/48</t>
  </si>
  <si>
    <t>41/36</t>
  </si>
  <si>
    <t>Годовая поддержка системы защиты веб-трафика (MWG + MEG)</t>
  </si>
  <si>
    <t>4 квартал 2014 года</t>
  </si>
  <si>
    <t>ДИБ</t>
  </si>
  <si>
    <t>41/37</t>
  </si>
  <si>
    <t>Годовая поддержка системы управления событиями информационной безопасности (SIEM)</t>
  </si>
  <si>
    <t>Годовая поддержка хранилища для SIEM</t>
  </si>
  <si>
    <t>Годовая поддержка системы предотвращения утечки информации (DLP)</t>
  </si>
  <si>
    <t>41/45</t>
  </si>
  <si>
    <t>41/46</t>
  </si>
  <si>
    <t>41/48</t>
  </si>
  <si>
    <t>Годовая поддержка интелектуальной системы безопасности (IPS)</t>
  </si>
  <si>
    <t xml:space="preserve">Установка и внедрение СЭД Documentolog </t>
  </si>
  <si>
    <t>41/87</t>
  </si>
  <si>
    <t>51/1</t>
  </si>
  <si>
    <t>Расходные материалы по лимиту АУП</t>
  </si>
  <si>
    <t>Настенные таблички</t>
  </si>
  <si>
    <t>51/7</t>
  </si>
  <si>
    <t>7/2</t>
  </si>
  <si>
    <t>Расходные материалы по лимиту ОЦИТ</t>
  </si>
  <si>
    <t>Радиаторы отпления</t>
  </si>
  <si>
    <t>82/6</t>
  </si>
  <si>
    <t>Новые инвестиционные проекты АО "НИТ"</t>
  </si>
  <si>
    <t>Автомобиль</t>
  </si>
  <si>
    <t xml:space="preserve"> 7/11</t>
  </si>
  <si>
    <t xml:space="preserve"> 2/54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</si>
  <si>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</si>
  <si>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</si>
  <si>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42/4</t>
  </si>
  <si>
    <t>Предварительный (диагностический) аудит СУИБ на соответствие требованиям ИСО 27001</t>
  </si>
  <si>
    <t>2 квартал 2014 года</t>
  </si>
  <si>
    <t>СУС</t>
  </si>
  <si>
    <t>42/5</t>
  </si>
  <si>
    <t>Надзорный аудит Системы управления инормационной безопасностью на соответствие требованиям стандарта ISO 27001-1:2005 в Европейской системе качества</t>
  </si>
  <si>
    <t>Предсертификационная экспертиза оценки СУИБ</t>
  </si>
  <si>
    <t>42/10</t>
  </si>
  <si>
    <t>47/3</t>
  </si>
  <si>
    <t>Изготовление стендов для оформления кабинетов общего пользования, холла и атриума (материалы - ЛДСП, МДФ, пластик)</t>
  </si>
  <si>
    <t>кв.м.</t>
  </si>
  <si>
    <t>47/5</t>
  </si>
  <si>
    <t>Настенные перекидные календари на 2015 г. формата А2 в подарочной упаковке</t>
  </si>
  <si>
    <t>48/6</t>
  </si>
  <si>
    <t>GPS навигатор с нанесением логотипа</t>
  </si>
  <si>
    <t>48/12</t>
  </si>
  <si>
    <t>ежедневники на 2015/2016</t>
  </si>
  <si>
    <t>48/19</t>
  </si>
  <si>
    <t>Ноутбук (с нанесением логотипа компании)</t>
  </si>
  <si>
    <t>48/25</t>
  </si>
  <si>
    <t>Портфель кожаный</t>
  </si>
  <si>
    <t>Ноутбук №2</t>
  </si>
  <si>
    <t>Планшетный компьютер</t>
  </si>
  <si>
    <t>48/32</t>
  </si>
  <si>
    <t>48/33</t>
  </si>
  <si>
    <t xml:space="preserve">                      от «18» сентября 2014 г. №477-п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</si>
</sst>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41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4" applyNumberFormat="1" applyFont="1" applyFill="1" applyBorder="1" applyAlignment="1">
      <alignment horizontal="center" vertical="center" wrapText="1"/>
      <protection/>
    </xf>
    <xf numFmtId="49" fontId="5" fillId="39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309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40" borderId="3" xfId="0" applyNumberFormat="1" applyFont="1" applyFill="1" applyBorder="1" applyAlignment="1">
      <alignment horizontal="center" vertical="center"/>
    </xf>
    <xf numFmtId="0" fontId="5" fillId="40" borderId="3" xfId="0" applyNumberFormat="1" applyFont="1" applyFill="1" applyBorder="1" applyAlignment="1">
      <alignment horizontal="center" vertical="center"/>
    </xf>
    <xf numFmtId="0" fontId="5" fillId="39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" fontId="5" fillId="39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40" borderId="3" xfId="305" applyNumberFormat="1" applyFont="1" applyFill="1" applyBorder="1" applyAlignment="1">
      <alignment horizontal="right" vertical="center" wrapText="1"/>
      <protection/>
    </xf>
    <xf numFmtId="0" fontId="5" fillId="0" borderId="3" xfId="309" applyFont="1" applyFill="1" applyBorder="1" applyAlignment="1">
      <alignment horizontal="left" vertical="center" wrapText="1" shrinkToFit="1"/>
      <protection/>
    </xf>
    <xf numFmtId="3" fontId="27" fillId="0" borderId="3" xfId="0" applyNumberFormat="1" applyFont="1" applyFill="1" applyBorder="1" applyAlignment="1">
      <alignment horizontal="left" vertical="center" wrapText="1" shrinkToFit="1"/>
    </xf>
    <xf numFmtId="0" fontId="5" fillId="0" borderId="3" xfId="316" applyFont="1" applyFill="1" applyBorder="1" applyAlignment="1">
      <alignment horizontal="left" vertical="center" wrapText="1"/>
      <protection/>
    </xf>
    <xf numFmtId="0" fontId="5" fillId="0" borderId="3" xfId="316" applyFont="1" applyFill="1" applyBorder="1" applyAlignment="1">
      <alignment horizontal="left" vertical="center" wrapText="1" shrinkToFit="1"/>
      <protection/>
    </xf>
    <xf numFmtId="0" fontId="5" fillId="0" borderId="3" xfId="309" applyFont="1" applyFill="1" applyBorder="1" applyAlignment="1">
      <alignment vertical="center" wrapText="1"/>
      <protection/>
    </xf>
    <xf numFmtId="3" fontId="5" fillId="0" borderId="3" xfId="309" applyNumberFormat="1" applyFont="1" applyFill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4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</cellXfs>
  <cellStyles count="470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Обычный_Лист2" xfId="316"/>
    <cellStyle name="Followed Hyperlink" xfId="317"/>
    <cellStyle name="Плохой" xfId="318"/>
    <cellStyle name="Пояснение" xfId="319"/>
    <cellStyle name="Примечание" xfId="320"/>
    <cellStyle name="Percent" xfId="321"/>
    <cellStyle name="Процентный 2" xfId="322"/>
    <cellStyle name="Связанная ячейка" xfId="323"/>
    <cellStyle name="Стиль 1" xfId="324"/>
    <cellStyle name="Стиль 2" xfId="325"/>
    <cellStyle name="Стиль_названий" xfId="326"/>
    <cellStyle name="Текст предупреждения" xfId="327"/>
    <cellStyle name="Тысячи [0]" xfId="328"/>
    <cellStyle name="Тысячи [0] 10" xfId="329"/>
    <cellStyle name="Тысячи [0] 11" xfId="330"/>
    <cellStyle name="Тысячи [0] 12" xfId="331"/>
    <cellStyle name="Тысячи [0] 13" xfId="332"/>
    <cellStyle name="Тысячи [0] 14" xfId="333"/>
    <cellStyle name="Тысячи [0] 15" xfId="334"/>
    <cellStyle name="Тысячи [0] 16" xfId="335"/>
    <cellStyle name="Тысячи [0] 17" xfId="336"/>
    <cellStyle name="Тысячи [0] 18" xfId="337"/>
    <cellStyle name="Тысячи [0] 19" xfId="338"/>
    <cellStyle name="Тысячи [0] 2" xfId="339"/>
    <cellStyle name="Тысячи [0] 20" xfId="340"/>
    <cellStyle name="Тысячи [0] 21" xfId="341"/>
    <cellStyle name="Тысячи [0] 22" xfId="342"/>
    <cellStyle name="Тысячи [0] 23" xfId="343"/>
    <cellStyle name="Тысячи [0] 24" xfId="344"/>
    <cellStyle name="Тысячи [0] 25" xfId="345"/>
    <cellStyle name="Тысячи [0] 26" xfId="346"/>
    <cellStyle name="Тысячи [0] 27" xfId="347"/>
    <cellStyle name="Тысячи [0] 28" xfId="348"/>
    <cellStyle name="Тысячи [0] 29" xfId="349"/>
    <cellStyle name="Тысячи [0] 3" xfId="350"/>
    <cellStyle name="Тысячи [0] 30" xfId="351"/>
    <cellStyle name="Тысячи [0] 31" xfId="352"/>
    <cellStyle name="Тысячи [0] 32" xfId="353"/>
    <cellStyle name="Тысячи [0] 33" xfId="354"/>
    <cellStyle name="Тысячи [0] 34" xfId="355"/>
    <cellStyle name="Тысячи [0] 35" xfId="356"/>
    <cellStyle name="Тысячи [0] 36" xfId="357"/>
    <cellStyle name="Тысячи [0] 37" xfId="358"/>
    <cellStyle name="Тысячи [0] 38" xfId="359"/>
    <cellStyle name="Тысячи [0] 39" xfId="360"/>
    <cellStyle name="Тысячи [0] 4" xfId="361"/>
    <cellStyle name="Тысячи [0] 40" xfId="362"/>
    <cellStyle name="Тысячи [0] 41" xfId="363"/>
    <cellStyle name="Тысячи [0] 42" xfId="364"/>
    <cellStyle name="Тысячи [0] 43" xfId="365"/>
    <cellStyle name="Тысячи [0] 44" xfId="366"/>
    <cellStyle name="Тысячи [0] 5" xfId="367"/>
    <cellStyle name="Тысячи [0] 6" xfId="368"/>
    <cellStyle name="Тысячи [0] 7" xfId="369"/>
    <cellStyle name="Тысячи [0] 8" xfId="370"/>
    <cellStyle name="Тысячи [0] 9" xfId="371"/>
    <cellStyle name="Тысячи_3Com" xfId="372"/>
    <cellStyle name="Comma" xfId="373"/>
    <cellStyle name="Comma [0]" xfId="374"/>
    <cellStyle name="Финансовый 2" xfId="375"/>
    <cellStyle name="Финансовый 2 10" xfId="376"/>
    <cellStyle name="Финансовый 2 11" xfId="377"/>
    <cellStyle name="Финансовый 2 12" xfId="378"/>
    <cellStyle name="Финансовый 2 13" xfId="379"/>
    <cellStyle name="Финансовый 2 14" xfId="380"/>
    <cellStyle name="Финансовый 2 15" xfId="381"/>
    <cellStyle name="Финансовый 2 16" xfId="382"/>
    <cellStyle name="Финансовый 2 17" xfId="383"/>
    <cellStyle name="Финансовый 2 18" xfId="384"/>
    <cellStyle name="Финансовый 2 19" xfId="385"/>
    <cellStyle name="Финансовый 2 2" xfId="386"/>
    <cellStyle name="Финансовый 2 20" xfId="387"/>
    <cellStyle name="Финансовый 2 21" xfId="388"/>
    <cellStyle name="Финансовый 2 22" xfId="389"/>
    <cellStyle name="Финансовый 2 23" xfId="390"/>
    <cellStyle name="Финансовый 2 24" xfId="391"/>
    <cellStyle name="Финансовый 2 25" xfId="392"/>
    <cellStyle name="Финансовый 2 26" xfId="393"/>
    <cellStyle name="Финансовый 2 27" xfId="394"/>
    <cellStyle name="Финансовый 2 28" xfId="395"/>
    <cellStyle name="Финансовый 2 29" xfId="396"/>
    <cellStyle name="Финансовый 2 3" xfId="397"/>
    <cellStyle name="Финансовый 2 30" xfId="398"/>
    <cellStyle name="Финансовый 2 31" xfId="399"/>
    <cellStyle name="Финансовый 2 32" xfId="400"/>
    <cellStyle name="Финансовый 2 33" xfId="401"/>
    <cellStyle name="Финансовый 2 34" xfId="402"/>
    <cellStyle name="Финансовый 2 35" xfId="403"/>
    <cellStyle name="Финансовый 2 36" xfId="404"/>
    <cellStyle name="Финансовый 2 37" xfId="405"/>
    <cellStyle name="Финансовый 2 38" xfId="406"/>
    <cellStyle name="Финансовый 2 39" xfId="407"/>
    <cellStyle name="Финансовый 2 4" xfId="408"/>
    <cellStyle name="Финансовый 2 40" xfId="409"/>
    <cellStyle name="Финансовый 2 41" xfId="410"/>
    <cellStyle name="Финансовый 2 42" xfId="411"/>
    <cellStyle name="Финансовый 2 43" xfId="412"/>
    <cellStyle name="Финансовый 2 44" xfId="413"/>
    <cellStyle name="Финансовый 2 5" xfId="414"/>
    <cellStyle name="Финансовый 2 6" xfId="415"/>
    <cellStyle name="Финансовый 2 7" xfId="416"/>
    <cellStyle name="Финансовый 2 8" xfId="417"/>
    <cellStyle name="Финансовый 2 9" xfId="418"/>
    <cellStyle name="Финансовый 3" xfId="419"/>
    <cellStyle name="Финансовый 4" xfId="420"/>
    <cellStyle name="Финансовый 4 10" xfId="421"/>
    <cellStyle name="Финансовый 4 11" xfId="422"/>
    <cellStyle name="Финансовый 4 12" xfId="423"/>
    <cellStyle name="Финансовый 4 2" xfId="424"/>
    <cellStyle name="Финансовый 4 2 2" xfId="425"/>
    <cellStyle name="Финансовый 4 2 3" xfId="426"/>
    <cellStyle name="Финансовый 4 3" xfId="427"/>
    <cellStyle name="Финансовый 4 3 2" xfId="428"/>
    <cellStyle name="Финансовый 4 3 3" xfId="429"/>
    <cellStyle name="Финансовый 4 4" xfId="430"/>
    <cellStyle name="Финансовый 4 4 2" xfId="431"/>
    <cellStyle name="Финансовый 4 4 3" xfId="432"/>
    <cellStyle name="Финансовый 4 5" xfId="433"/>
    <cellStyle name="Финансовый 4 6" xfId="434"/>
    <cellStyle name="Финансовый 4 7" xfId="435"/>
    <cellStyle name="Финансовый 4 8" xfId="436"/>
    <cellStyle name="Финансовый 4 9" xfId="437"/>
    <cellStyle name="Хороший" xfId="438"/>
    <cellStyle name="Цена" xfId="439"/>
    <cellStyle name="Цена 10" xfId="440"/>
    <cellStyle name="Цена 11" xfId="441"/>
    <cellStyle name="Цена 12" xfId="442"/>
    <cellStyle name="Цена 13" xfId="443"/>
    <cellStyle name="Цена 14" xfId="444"/>
    <cellStyle name="Цена 15" xfId="445"/>
    <cellStyle name="Цена 16" xfId="446"/>
    <cellStyle name="Цена 17" xfId="447"/>
    <cellStyle name="Цена 18" xfId="448"/>
    <cellStyle name="Цена 19" xfId="449"/>
    <cellStyle name="Цена 2" xfId="450"/>
    <cellStyle name="Цена 20" xfId="451"/>
    <cellStyle name="Цена 21" xfId="452"/>
    <cellStyle name="Цена 22" xfId="453"/>
    <cellStyle name="Цена 23" xfId="454"/>
    <cellStyle name="Цена 24" xfId="455"/>
    <cellStyle name="Цена 25" xfId="456"/>
    <cellStyle name="Цена 26" xfId="457"/>
    <cellStyle name="Цена 27" xfId="458"/>
    <cellStyle name="Цена 28" xfId="459"/>
    <cellStyle name="Цена 29" xfId="460"/>
    <cellStyle name="Цена 3" xfId="461"/>
    <cellStyle name="Цена 30" xfId="462"/>
    <cellStyle name="Цена 31" xfId="463"/>
    <cellStyle name="Цена 32" xfId="464"/>
    <cellStyle name="Цена 33" xfId="465"/>
    <cellStyle name="Цена 34" xfId="466"/>
    <cellStyle name="Цена 35" xfId="467"/>
    <cellStyle name="Цена 36" xfId="468"/>
    <cellStyle name="Цена 37" xfId="469"/>
    <cellStyle name="Цена 38" xfId="470"/>
    <cellStyle name="Цена 39" xfId="471"/>
    <cellStyle name="Цена 4" xfId="472"/>
    <cellStyle name="Цена 40" xfId="473"/>
    <cellStyle name="Цена 41" xfId="474"/>
    <cellStyle name="Цена 42" xfId="475"/>
    <cellStyle name="Цена 43" xfId="476"/>
    <cellStyle name="Цена 44" xfId="477"/>
    <cellStyle name="Цена 5" xfId="478"/>
    <cellStyle name="Цена 6" xfId="479"/>
    <cellStyle name="Цена 7" xfId="480"/>
    <cellStyle name="Цена 8" xfId="481"/>
    <cellStyle name="Цена 9" xfId="482"/>
    <cellStyle name="Џђћ–…ќ’ќ›‰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80" zoomScaleNormal="62" zoomScaleSheetLayoutView="80" workbookViewId="0" topLeftCell="A1">
      <selection activeCell="G3" sqref="G3:J3"/>
    </sheetView>
  </sheetViews>
  <sheetFormatPr defaultColWidth="9.00390625" defaultRowHeight="12.75"/>
  <cols>
    <col min="1" max="1" width="11.00390625" style="3" customWidth="1"/>
    <col min="2" max="2" width="56.75390625" style="3" customWidth="1"/>
    <col min="3" max="3" width="10.75390625" style="3" customWidth="1"/>
    <col min="4" max="4" width="20.37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34" t="s">
        <v>75</v>
      </c>
      <c r="H1" s="34"/>
      <c r="I1" s="34"/>
      <c r="J1" s="34"/>
    </row>
    <row r="2" spans="7:10" ht="15.75">
      <c r="G2" s="5" t="s">
        <v>74</v>
      </c>
      <c r="H2" s="5"/>
      <c r="I2" s="5"/>
      <c r="J2" s="5"/>
    </row>
    <row r="3" spans="7:10" ht="15.75">
      <c r="G3" s="34" t="s">
        <v>101</v>
      </c>
      <c r="H3" s="34"/>
      <c r="I3" s="34"/>
      <c r="J3" s="34"/>
    </row>
    <row r="4" ht="7.5" customHeight="1" hidden="1">
      <c r="A4" s="4"/>
    </row>
    <row r="5" ht="1.5" customHeight="1" hidden="1">
      <c r="A5" s="4"/>
    </row>
    <row r="6" ht="44.25" customHeight="1">
      <c r="A6" s="4"/>
    </row>
    <row r="7" spans="1:10" ht="17.2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.75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>
      <c r="A9" s="35" t="s">
        <v>36</v>
      </c>
      <c r="B9" s="35" t="s">
        <v>0</v>
      </c>
      <c r="C9" s="35" t="s">
        <v>1</v>
      </c>
      <c r="D9" s="35" t="s">
        <v>2</v>
      </c>
      <c r="E9" s="35" t="s">
        <v>3</v>
      </c>
      <c r="F9" s="35" t="s">
        <v>6</v>
      </c>
      <c r="G9" s="35" t="s">
        <v>9</v>
      </c>
      <c r="H9" s="35" t="s">
        <v>4</v>
      </c>
      <c r="I9" s="37" t="s">
        <v>8</v>
      </c>
      <c r="J9" s="35" t="s">
        <v>5</v>
      </c>
    </row>
    <row r="10" spans="1:11" ht="51.75" customHeight="1">
      <c r="A10" s="38"/>
      <c r="B10" s="36"/>
      <c r="C10" s="36"/>
      <c r="D10" s="36"/>
      <c r="E10" s="36"/>
      <c r="F10" s="36"/>
      <c r="G10" s="35"/>
      <c r="H10" s="36"/>
      <c r="I10" s="38"/>
      <c r="J10" s="36"/>
      <c r="K10" s="3" t="s">
        <v>7</v>
      </c>
    </row>
    <row r="11" spans="1:10" ht="15.75">
      <c r="A11" s="8">
        <v>1</v>
      </c>
      <c r="B11" s="7">
        <v>2</v>
      </c>
      <c r="C11" s="8">
        <v>3</v>
      </c>
      <c r="D11" s="7">
        <v>4</v>
      </c>
      <c r="E11" s="7">
        <v>5</v>
      </c>
      <c r="F11" s="8">
        <v>6</v>
      </c>
      <c r="G11" s="8">
        <v>7</v>
      </c>
      <c r="H11" s="7">
        <v>8</v>
      </c>
      <c r="I11" s="9">
        <v>9</v>
      </c>
      <c r="J11" s="7">
        <v>10</v>
      </c>
    </row>
    <row r="12" spans="1:10" ht="31.5">
      <c r="A12" s="18" t="s">
        <v>21</v>
      </c>
      <c r="B12" s="13" t="s">
        <v>22</v>
      </c>
      <c r="C12" s="1" t="s">
        <v>19</v>
      </c>
      <c r="D12" s="1" t="s">
        <v>12</v>
      </c>
      <c r="E12" s="1" t="s">
        <v>12</v>
      </c>
      <c r="F12" s="17" t="s">
        <v>12</v>
      </c>
      <c r="G12" s="1" t="s">
        <v>13</v>
      </c>
      <c r="H12" s="1" t="s">
        <v>23</v>
      </c>
      <c r="I12" s="24">
        <f>42902645.71-639075-2557218.31-1051785.71-3426775.89-1260000-58000-2206573.36-11828571.43-2589285.71-1816964.29-613000</f>
        <v>14855396.009999998</v>
      </c>
      <c r="J12" s="2" t="s">
        <v>10</v>
      </c>
    </row>
    <row r="13" spans="1:10" ht="15.75">
      <c r="A13" s="12" t="s">
        <v>37</v>
      </c>
      <c r="B13" s="23" t="s">
        <v>24</v>
      </c>
      <c r="C13" s="1" t="s">
        <v>14</v>
      </c>
      <c r="D13" s="1" t="s">
        <v>12</v>
      </c>
      <c r="E13" s="14" t="s">
        <v>35</v>
      </c>
      <c r="F13" s="2">
        <v>1</v>
      </c>
      <c r="G13" s="1" t="s">
        <v>13</v>
      </c>
      <c r="H13" s="1" t="s">
        <v>15</v>
      </c>
      <c r="I13" s="24">
        <v>28000</v>
      </c>
      <c r="J13" s="2" t="s">
        <v>10</v>
      </c>
    </row>
    <row r="14" spans="1:10" ht="15.75">
      <c r="A14" s="12" t="s">
        <v>38</v>
      </c>
      <c r="B14" s="23" t="s">
        <v>25</v>
      </c>
      <c r="C14" s="1" t="s">
        <v>14</v>
      </c>
      <c r="D14" s="1" t="s">
        <v>12</v>
      </c>
      <c r="E14" s="14" t="s">
        <v>35</v>
      </c>
      <c r="F14" s="16">
        <v>1</v>
      </c>
      <c r="G14" s="1" t="s">
        <v>13</v>
      </c>
      <c r="H14" s="1" t="s">
        <v>15</v>
      </c>
      <c r="I14" s="24">
        <v>36000</v>
      </c>
      <c r="J14" s="2" t="s">
        <v>10</v>
      </c>
    </row>
    <row r="15" spans="1:10" ht="15.75">
      <c r="A15" s="12" t="s">
        <v>39</v>
      </c>
      <c r="B15" s="23" t="s">
        <v>26</v>
      </c>
      <c r="C15" s="1" t="s">
        <v>14</v>
      </c>
      <c r="D15" s="1" t="s">
        <v>12</v>
      </c>
      <c r="E15" s="14" t="s">
        <v>35</v>
      </c>
      <c r="F15" s="2">
        <v>1</v>
      </c>
      <c r="G15" s="1" t="s">
        <v>13</v>
      </c>
      <c r="H15" s="1" t="s">
        <v>15</v>
      </c>
      <c r="I15" s="24">
        <v>55000</v>
      </c>
      <c r="J15" s="2" t="s">
        <v>10</v>
      </c>
    </row>
    <row r="16" spans="1:10" ht="15.75">
      <c r="A16" s="12" t="s">
        <v>40</v>
      </c>
      <c r="B16" s="23" t="s">
        <v>27</v>
      </c>
      <c r="C16" s="1" t="s">
        <v>14</v>
      </c>
      <c r="D16" s="1" t="s">
        <v>12</v>
      </c>
      <c r="E16" s="14" t="s">
        <v>35</v>
      </c>
      <c r="F16" s="2">
        <v>1</v>
      </c>
      <c r="G16" s="1" t="s">
        <v>13</v>
      </c>
      <c r="H16" s="1" t="s">
        <v>15</v>
      </c>
      <c r="I16" s="24">
        <v>10000</v>
      </c>
      <c r="J16" s="2" t="s">
        <v>10</v>
      </c>
    </row>
    <row r="17" spans="1:10" ht="15.75">
      <c r="A17" s="12" t="s">
        <v>41</v>
      </c>
      <c r="B17" s="23" t="s">
        <v>28</v>
      </c>
      <c r="C17" s="1" t="s">
        <v>14</v>
      </c>
      <c r="D17" s="1" t="s">
        <v>12</v>
      </c>
      <c r="E17" s="14" t="s">
        <v>35</v>
      </c>
      <c r="F17" s="2">
        <v>1</v>
      </c>
      <c r="G17" s="1" t="s">
        <v>13</v>
      </c>
      <c r="H17" s="1" t="s">
        <v>15</v>
      </c>
      <c r="I17" s="24">
        <v>80000</v>
      </c>
      <c r="J17" s="2" t="s">
        <v>10</v>
      </c>
    </row>
    <row r="18" spans="1:10" ht="15.75">
      <c r="A18" s="12" t="s">
        <v>42</v>
      </c>
      <c r="B18" s="23" t="s">
        <v>29</v>
      </c>
      <c r="C18" s="1" t="s">
        <v>14</v>
      </c>
      <c r="D18" s="1" t="s">
        <v>12</v>
      </c>
      <c r="E18" s="14" t="s">
        <v>35</v>
      </c>
      <c r="F18" s="2">
        <v>100</v>
      </c>
      <c r="G18" s="1" t="s">
        <v>13</v>
      </c>
      <c r="H18" s="1" t="s">
        <v>15</v>
      </c>
      <c r="I18" s="24">
        <v>10000</v>
      </c>
      <c r="J18" s="2" t="s">
        <v>10</v>
      </c>
    </row>
    <row r="19" spans="1:10" ht="15.75">
      <c r="A19" s="12" t="s">
        <v>43</v>
      </c>
      <c r="B19" s="23" t="s">
        <v>30</v>
      </c>
      <c r="C19" s="1" t="s">
        <v>14</v>
      </c>
      <c r="D19" s="1" t="s">
        <v>12</v>
      </c>
      <c r="E19" s="14" t="s">
        <v>35</v>
      </c>
      <c r="F19" s="2">
        <v>1</v>
      </c>
      <c r="G19" s="1" t="s">
        <v>13</v>
      </c>
      <c r="H19" s="1" t="s">
        <v>15</v>
      </c>
      <c r="I19" s="24">
        <v>3000</v>
      </c>
      <c r="J19" s="2" t="s">
        <v>10</v>
      </c>
    </row>
    <row r="20" spans="1:10" ht="15.75">
      <c r="A20" s="12" t="s">
        <v>44</v>
      </c>
      <c r="B20" s="23" t="s">
        <v>31</v>
      </c>
      <c r="C20" s="1" t="s">
        <v>14</v>
      </c>
      <c r="D20" s="1" t="s">
        <v>12</v>
      </c>
      <c r="E20" s="14" t="s">
        <v>35</v>
      </c>
      <c r="F20" s="16">
        <v>1</v>
      </c>
      <c r="G20" s="1" t="s">
        <v>13</v>
      </c>
      <c r="H20" s="1" t="s">
        <v>15</v>
      </c>
      <c r="I20" s="24">
        <v>11000</v>
      </c>
      <c r="J20" s="2" t="s">
        <v>10</v>
      </c>
    </row>
    <row r="21" spans="1:10" ht="15.75">
      <c r="A21" s="12" t="s">
        <v>45</v>
      </c>
      <c r="B21" s="23" t="s">
        <v>32</v>
      </c>
      <c r="C21" s="1" t="s">
        <v>14</v>
      </c>
      <c r="D21" s="1" t="s">
        <v>12</v>
      </c>
      <c r="E21" s="14" t="s">
        <v>35</v>
      </c>
      <c r="F21" s="16">
        <v>2</v>
      </c>
      <c r="G21" s="1" t="s">
        <v>13</v>
      </c>
      <c r="H21" s="1" t="s">
        <v>15</v>
      </c>
      <c r="I21" s="24">
        <v>100000</v>
      </c>
      <c r="J21" s="2" t="s">
        <v>10</v>
      </c>
    </row>
    <row r="22" spans="1:10" ht="15.75">
      <c r="A22" s="12" t="s">
        <v>46</v>
      </c>
      <c r="B22" s="23" t="s">
        <v>33</v>
      </c>
      <c r="C22" s="1" t="s">
        <v>14</v>
      </c>
      <c r="D22" s="1" t="s">
        <v>12</v>
      </c>
      <c r="E22" s="14" t="s">
        <v>35</v>
      </c>
      <c r="F22" s="2">
        <v>1</v>
      </c>
      <c r="G22" s="1" t="s">
        <v>13</v>
      </c>
      <c r="H22" s="1" t="s">
        <v>15</v>
      </c>
      <c r="I22" s="24">
        <v>50000</v>
      </c>
      <c r="J22" s="2" t="s">
        <v>10</v>
      </c>
    </row>
    <row r="23" spans="1:10" ht="15.75">
      <c r="A23" s="12" t="s">
        <v>47</v>
      </c>
      <c r="B23" s="23" t="s">
        <v>34</v>
      </c>
      <c r="C23" s="1" t="s">
        <v>14</v>
      </c>
      <c r="D23" s="1" t="s">
        <v>12</v>
      </c>
      <c r="E23" s="14" t="s">
        <v>35</v>
      </c>
      <c r="F23" s="2">
        <v>1</v>
      </c>
      <c r="G23" s="1" t="s">
        <v>13</v>
      </c>
      <c r="H23" s="1" t="s">
        <v>15</v>
      </c>
      <c r="I23" s="24">
        <v>230000</v>
      </c>
      <c r="J23" s="2" t="s">
        <v>10</v>
      </c>
    </row>
    <row r="24" spans="1:10" ht="31.5">
      <c r="A24" s="19" t="s">
        <v>48</v>
      </c>
      <c r="B24" s="25" t="s">
        <v>49</v>
      </c>
      <c r="C24" s="1" t="s">
        <v>19</v>
      </c>
      <c r="D24" s="2" t="s">
        <v>12</v>
      </c>
      <c r="E24" s="2" t="s">
        <v>12</v>
      </c>
      <c r="F24" s="14" t="s">
        <v>12</v>
      </c>
      <c r="G24" s="1" t="s">
        <v>50</v>
      </c>
      <c r="H24" s="16" t="s">
        <v>51</v>
      </c>
      <c r="I24" s="24">
        <f>6559761.61-922261.11</f>
        <v>5637500.5</v>
      </c>
      <c r="J24" s="2" t="s">
        <v>10</v>
      </c>
    </row>
    <row r="25" spans="1:10" ht="31.5">
      <c r="A25" s="19" t="s">
        <v>52</v>
      </c>
      <c r="B25" s="25" t="s">
        <v>53</v>
      </c>
      <c r="C25" s="1" t="s">
        <v>19</v>
      </c>
      <c r="D25" s="2" t="s">
        <v>12</v>
      </c>
      <c r="E25" s="2" t="s">
        <v>12</v>
      </c>
      <c r="F25" s="14" t="s">
        <v>12</v>
      </c>
      <c r="G25" s="1" t="s">
        <v>50</v>
      </c>
      <c r="H25" s="16" t="s">
        <v>51</v>
      </c>
      <c r="I25" s="24">
        <f>6257075-3262839.29</f>
        <v>2994235.71</v>
      </c>
      <c r="J25" s="2" t="s">
        <v>10</v>
      </c>
    </row>
    <row r="26" spans="1:10" ht="15.75">
      <c r="A26" s="19" t="s">
        <v>56</v>
      </c>
      <c r="B26" s="25" t="s">
        <v>54</v>
      </c>
      <c r="C26" s="1" t="s">
        <v>19</v>
      </c>
      <c r="D26" s="2" t="s">
        <v>12</v>
      </c>
      <c r="E26" s="2" t="s">
        <v>12</v>
      </c>
      <c r="F26" s="14" t="s">
        <v>12</v>
      </c>
      <c r="G26" s="1" t="s">
        <v>17</v>
      </c>
      <c r="H26" s="16" t="s">
        <v>51</v>
      </c>
      <c r="I26" s="24">
        <f>2574000-1287000</f>
        <v>1287000</v>
      </c>
      <c r="J26" s="2" t="s">
        <v>10</v>
      </c>
    </row>
    <row r="27" spans="1:10" ht="31.5">
      <c r="A27" s="19" t="s">
        <v>57</v>
      </c>
      <c r="B27" s="25" t="s">
        <v>55</v>
      </c>
      <c r="C27" s="1" t="s">
        <v>19</v>
      </c>
      <c r="D27" s="2" t="s">
        <v>12</v>
      </c>
      <c r="E27" s="2" t="s">
        <v>12</v>
      </c>
      <c r="F27" s="14" t="s">
        <v>12</v>
      </c>
      <c r="G27" s="1" t="s">
        <v>17</v>
      </c>
      <c r="H27" s="16" t="s">
        <v>51</v>
      </c>
      <c r="I27" s="24">
        <f>4352678.57-671441.6</f>
        <v>3681236.97</v>
      </c>
      <c r="J27" s="2" t="s">
        <v>10</v>
      </c>
    </row>
    <row r="28" spans="1:10" ht="31.5" customHeight="1">
      <c r="A28" s="19" t="s">
        <v>58</v>
      </c>
      <c r="B28" s="25" t="s">
        <v>59</v>
      </c>
      <c r="C28" s="1" t="s">
        <v>19</v>
      </c>
      <c r="D28" s="2" t="s">
        <v>12</v>
      </c>
      <c r="E28" s="2" t="s">
        <v>12</v>
      </c>
      <c r="F28" s="14" t="s">
        <v>12</v>
      </c>
      <c r="G28" s="1" t="s">
        <v>17</v>
      </c>
      <c r="H28" s="16" t="s">
        <v>51</v>
      </c>
      <c r="I28" s="24">
        <f>4798750-2263750</f>
        <v>2535000</v>
      </c>
      <c r="J28" s="2" t="s">
        <v>10</v>
      </c>
    </row>
    <row r="29" spans="1:10" ht="15.75">
      <c r="A29" s="20" t="s">
        <v>61</v>
      </c>
      <c r="B29" s="25" t="s">
        <v>60</v>
      </c>
      <c r="C29" s="1" t="s">
        <v>20</v>
      </c>
      <c r="D29" s="2" t="s">
        <v>12</v>
      </c>
      <c r="E29" s="2" t="s">
        <v>12</v>
      </c>
      <c r="F29" s="14" t="s">
        <v>12</v>
      </c>
      <c r="G29" s="1" t="s">
        <v>50</v>
      </c>
      <c r="H29" s="1" t="s">
        <v>15</v>
      </c>
      <c r="I29" s="24">
        <v>8407292</v>
      </c>
      <c r="J29" s="2" t="s">
        <v>10</v>
      </c>
    </row>
    <row r="30" spans="1:10" ht="15.75">
      <c r="A30" s="15" t="s">
        <v>62</v>
      </c>
      <c r="B30" s="13" t="s">
        <v>63</v>
      </c>
      <c r="C30" s="1" t="s">
        <v>19</v>
      </c>
      <c r="D30" s="1" t="s">
        <v>12</v>
      </c>
      <c r="E30" s="1" t="s">
        <v>12</v>
      </c>
      <c r="F30" s="17" t="s">
        <v>12</v>
      </c>
      <c r="G30" s="1" t="s">
        <v>13</v>
      </c>
      <c r="H30" s="11" t="s">
        <v>15</v>
      </c>
      <c r="I30" s="24">
        <f>2073600-514620</f>
        <v>1558980</v>
      </c>
      <c r="J30" s="2" t="s">
        <v>10</v>
      </c>
    </row>
    <row r="31" spans="1:10" ht="15.75">
      <c r="A31" s="20" t="s">
        <v>65</v>
      </c>
      <c r="B31" s="25" t="s">
        <v>64</v>
      </c>
      <c r="C31" s="1" t="s">
        <v>14</v>
      </c>
      <c r="D31" s="1" t="s">
        <v>12</v>
      </c>
      <c r="E31" s="1" t="s">
        <v>12</v>
      </c>
      <c r="F31" s="17" t="s">
        <v>12</v>
      </c>
      <c r="G31" s="1" t="s">
        <v>13</v>
      </c>
      <c r="H31" s="11" t="s">
        <v>15</v>
      </c>
      <c r="I31" s="24">
        <v>514620</v>
      </c>
      <c r="J31" s="2" t="s">
        <v>10</v>
      </c>
    </row>
    <row r="32" spans="1:10" ht="15.75">
      <c r="A32" s="2" t="s">
        <v>66</v>
      </c>
      <c r="B32" s="13" t="s">
        <v>67</v>
      </c>
      <c r="C32" s="1" t="s">
        <v>19</v>
      </c>
      <c r="D32" s="1" t="s">
        <v>12</v>
      </c>
      <c r="E32" s="1" t="s">
        <v>12</v>
      </c>
      <c r="F32" s="17" t="s">
        <v>12</v>
      </c>
      <c r="G32" s="1" t="s">
        <v>13</v>
      </c>
      <c r="H32" s="11" t="s">
        <v>18</v>
      </c>
      <c r="I32" s="24">
        <f>12139200-3996874.98-70535.71-340910.71</f>
        <v>7730878.6</v>
      </c>
      <c r="J32" s="2" t="s">
        <v>10</v>
      </c>
    </row>
    <row r="33" spans="1:10" ht="15.75">
      <c r="A33" s="20" t="s">
        <v>72</v>
      </c>
      <c r="B33" s="25" t="s">
        <v>68</v>
      </c>
      <c r="C33" s="1" t="s">
        <v>14</v>
      </c>
      <c r="D33" s="1" t="s">
        <v>12</v>
      </c>
      <c r="E33" s="1" t="s">
        <v>12</v>
      </c>
      <c r="F33" s="17" t="s">
        <v>12</v>
      </c>
      <c r="G33" s="1" t="s">
        <v>13</v>
      </c>
      <c r="H33" s="11" t="s">
        <v>18</v>
      </c>
      <c r="I33" s="24">
        <v>340910.71</v>
      </c>
      <c r="J33" s="2" t="s">
        <v>10</v>
      </c>
    </row>
    <row r="34" spans="1:10" ht="15.75">
      <c r="A34" s="2" t="s">
        <v>69</v>
      </c>
      <c r="B34" s="26" t="s">
        <v>70</v>
      </c>
      <c r="C34" s="1" t="s">
        <v>19</v>
      </c>
      <c r="D34" s="2" t="s">
        <v>12</v>
      </c>
      <c r="E34" s="2" t="s">
        <v>12</v>
      </c>
      <c r="F34" s="14" t="s">
        <v>12</v>
      </c>
      <c r="G34" s="1" t="s">
        <v>13</v>
      </c>
      <c r="H34" s="11" t="s">
        <v>15</v>
      </c>
      <c r="I34" s="24">
        <f>161500000-27750000</f>
        <v>133750000</v>
      </c>
      <c r="J34" s="2" t="s">
        <v>10</v>
      </c>
    </row>
    <row r="35" spans="1:10" ht="15.75">
      <c r="A35" s="22" t="s">
        <v>73</v>
      </c>
      <c r="B35" s="25" t="s">
        <v>71</v>
      </c>
      <c r="C35" s="1" t="s">
        <v>19</v>
      </c>
      <c r="D35" s="2" t="s">
        <v>12</v>
      </c>
      <c r="E35" s="2" t="s">
        <v>35</v>
      </c>
      <c r="F35" s="14">
        <v>5</v>
      </c>
      <c r="G35" s="1" t="s">
        <v>13</v>
      </c>
      <c r="H35" s="11" t="s">
        <v>15</v>
      </c>
      <c r="I35" s="24">
        <v>27750000</v>
      </c>
      <c r="J35" s="2" t="s">
        <v>10</v>
      </c>
    </row>
    <row r="36" spans="1:10" ht="31.5">
      <c r="A36" s="2" t="s">
        <v>76</v>
      </c>
      <c r="B36" s="27" t="s">
        <v>77</v>
      </c>
      <c r="C36" s="1" t="s">
        <v>20</v>
      </c>
      <c r="D36" s="2" t="s">
        <v>12</v>
      </c>
      <c r="E36" s="2" t="s">
        <v>12</v>
      </c>
      <c r="F36" s="14" t="s">
        <v>12</v>
      </c>
      <c r="G36" s="1" t="s">
        <v>78</v>
      </c>
      <c r="H36" s="1" t="s">
        <v>79</v>
      </c>
      <c r="I36" s="33">
        <f>1929000-539000</f>
        <v>1390000</v>
      </c>
      <c r="J36" s="2" t="s">
        <v>10</v>
      </c>
    </row>
    <row r="37" spans="1:10" ht="46.5" customHeight="1">
      <c r="A37" s="19" t="s">
        <v>80</v>
      </c>
      <c r="B37" s="28" t="s">
        <v>81</v>
      </c>
      <c r="C37" s="1" t="s">
        <v>20</v>
      </c>
      <c r="D37" s="2" t="s">
        <v>12</v>
      </c>
      <c r="E37" s="2" t="s">
        <v>12</v>
      </c>
      <c r="F37" s="14" t="s">
        <v>12</v>
      </c>
      <c r="G37" s="1" t="s">
        <v>50</v>
      </c>
      <c r="H37" s="1" t="s">
        <v>79</v>
      </c>
      <c r="I37" s="33">
        <v>0</v>
      </c>
      <c r="J37" s="2" t="s">
        <v>10</v>
      </c>
    </row>
    <row r="38" spans="1:10" ht="15.75">
      <c r="A38" s="20" t="s">
        <v>83</v>
      </c>
      <c r="B38" s="26" t="s">
        <v>82</v>
      </c>
      <c r="C38" s="1" t="s">
        <v>14</v>
      </c>
      <c r="D38" s="2" t="s">
        <v>12</v>
      </c>
      <c r="E38" s="2" t="s">
        <v>12</v>
      </c>
      <c r="F38" s="14" t="s">
        <v>12</v>
      </c>
      <c r="G38" s="1" t="s">
        <v>50</v>
      </c>
      <c r="H38" s="1" t="s">
        <v>79</v>
      </c>
      <c r="I38" s="24">
        <v>2275000</v>
      </c>
      <c r="J38" s="2" t="s">
        <v>10</v>
      </c>
    </row>
    <row r="39" spans="1:10" ht="47.25">
      <c r="A39" s="2" t="s">
        <v>84</v>
      </c>
      <c r="B39" s="29" t="s">
        <v>85</v>
      </c>
      <c r="C39" s="1" t="s">
        <v>14</v>
      </c>
      <c r="D39" s="2" t="s">
        <v>12</v>
      </c>
      <c r="E39" s="1" t="s">
        <v>86</v>
      </c>
      <c r="F39" s="17">
        <v>100</v>
      </c>
      <c r="G39" s="1" t="s">
        <v>78</v>
      </c>
      <c r="H39" s="1" t="s">
        <v>23</v>
      </c>
      <c r="I39" s="33">
        <f>1200000-1168000</f>
        <v>32000</v>
      </c>
      <c r="J39" s="2" t="s">
        <v>10</v>
      </c>
    </row>
    <row r="40" spans="1:10" ht="31.5">
      <c r="A40" s="2" t="s">
        <v>87</v>
      </c>
      <c r="B40" s="29" t="s">
        <v>88</v>
      </c>
      <c r="C40" s="1" t="s">
        <v>14</v>
      </c>
      <c r="D40" s="2" t="s">
        <v>12</v>
      </c>
      <c r="E40" s="2" t="s">
        <v>35</v>
      </c>
      <c r="F40" s="30">
        <v>500</v>
      </c>
      <c r="G40" s="1" t="s">
        <v>50</v>
      </c>
      <c r="H40" s="1" t="s">
        <v>23</v>
      </c>
      <c r="I40" s="33">
        <f>2500000-750000</f>
        <v>1750000</v>
      </c>
      <c r="J40" s="2" t="s">
        <v>10</v>
      </c>
    </row>
    <row r="41" spans="1:10" ht="31.5">
      <c r="A41" s="2" t="s">
        <v>89</v>
      </c>
      <c r="B41" s="29" t="s">
        <v>90</v>
      </c>
      <c r="C41" s="1" t="s">
        <v>14</v>
      </c>
      <c r="D41" s="2" t="s">
        <v>12</v>
      </c>
      <c r="E41" s="2" t="s">
        <v>35</v>
      </c>
      <c r="F41" s="30">
        <v>30</v>
      </c>
      <c r="G41" s="1" t="s">
        <v>78</v>
      </c>
      <c r="H41" s="1" t="s">
        <v>23</v>
      </c>
      <c r="I41" s="33">
        <f>750000-522000-143000-12750</f>
        <v>72250</v>
      </c>
      <c r="J41" s="2" t="s">
        <v>10</v>
      </c>
    </row>
    <row r="42" spans="1:10" ht="31.5">
      <c r="A42" s="2" t="s">
        <v>91</v>
      </c>
      <c r="B42" s="29" t="s">
        <v>92</v>
      </c>
      <c r="C42" s="1" t="s">
        <v>14</v>
      </c>
      <c r="D42" s="2" t="s">
        <v>12</v>
      </c>
      <c r="E42" s="2" t="s">
        <v>35</v>
      </c>
      <c r="F42" s="30">
        <v>1000</v>
      </c>
      <c r="G42" s="1" t="s">
        <v>17</v>
      </c>
      <c r="H42" s="1" t="s">
        <v>23</v>
      </c>
      <c r="I42" s="33">
        <f>3000000-450000</f>
        <v>2550000</v>
      </c>
      <c r="J42" s="2" t="s">
        <v>10</v>
      </c>
    </row>
    <row r="43" spans="1:10" ht="15.75">
      <c r="A43" s="19" t="s">
        <v>93</v>
      </c>
      <c r="B43" s="29" t="s">
        <v>94</v>
      </c>
      <c r="C43" s="1" t="s">
        <v>19</v>
      </c>
      <c r="D43" s="1" t="s">
        <v>12</v>
      </c>
      <c r="E43" s="2" t="s">
        <v>35</v>
      </c>
      <c r="F43" s="14">
        <v>4</v>
      </c>
      <c r="G43" s="1" t="s">
        <v>13</v>
      </c>
      <c r="H43" s="11" t="s">
        <v>15</v>
      </c>
      <c r="I43" s="33">
        <f>1600000-78900</f>
        <v>1521100</v>
      </c>
      <c r="J43" s="2" t="s">
        <v>10</v>
      </c>
    </row>
    <row r="44" spans="1:10" ht="15.75">
      <c r="A44" s="19" t="s">
        <v>95</v>
      </c>
      <c r="B44" s="29" t="s">
        <v>96</v>
      </c>
      <c r="C44" s="1" t="s">
        <v>20</v>
      </c>
      <c r="D44" s="1" t="s">
        <v>12</v>
      </c>
      <c r="E44" s="2" t="s">
        <v>35</v>
      </c>
      <c r="F44" s="14">
        <v>30</v>
      </c>
      <c r="G44" s="1" t="s">
        <v>13</v>
      </c>
      <c r="H44" s="11" t="s">
        <v>15</v>
      </c>
      <c r="I44" s="33">
        <f>1050000-280000</f>
        <v>770000</v>
      </c>
      <c r="J44" s="2" t="s">
        <v>10</v>
      </c>
    </row>
    <row r="45" spans="1:10" ht="15.75">
      <c r="A45" s="12" t="s">
        <v>99</v>
      </c>
      <c r="B45" s="13" t="s">
        <v>97</v>
      </c>
      <c r="C45" s="31" t="s">
        <v>19</v>
      </c>
      <c r="D45" s="31" t="s">
        <v>12</v>
      </c>
      <c r="E45" s="32" t="s">
        <v>35</v>
      </c>
      <c r="F45" s="32">
        <v>38</v>
      </c>
      <c r="G45" s="32" t="s">
        <v>78</v>
      </c>
      <c r="H45" s="1" t="s">
        <v>15</v>
      </c>
      <c r="I45" s="33">
        <v>1322650</v>
      </c>
      <c r="J45" s="2" t="s">
        <v>10</v>
      </c>
    </row>
    <row r="46" spans="1:10" ht="15.75">
      <c r="A46" s="12" t="s">
        <v>100</v>
      </c>
      <c r="B46" s="13" t="s">
        <v>98</v>
      </c>
      <c r="C46" s="31" t="s">
        <v>19</v>
      </c>
      <c r="D46" s="31" t="s">
        <v>12</v>
      </c>
      <c r="E46" s="32" t="s">
        <v>35</v>
      </c>
      <c r="F46" s="32">
        <v>5</v>
      </c>
      <c r="G46" s="32" t="s">
        <v>78</v>
      </c>
      <c r="H46" s="1" t="s">
        <v>15</v>
      </c>
      <c r="I46" s="33">
        <v>1417000</v>
      </c>
      <c r="J46" s="2" t="s">
        <v>10</v>
      </c>
    </row>
    <row r="47" spans="1:10" ht="15.75">
      <c r="A47" s="2"/>
      <c r="B47" s="26"/>
      <c r="C47" s="1"/>
      <c r="D47" s="2"/>
      <c r="E47" s="2"/>
      <c r="F47" s="14"/>
      <c r="G47" s="1"/>
      <c r="H47" s="11"/>
      <c r="I47" s="24"/>
      <c r="J47" s="2"/>
    </row>
    <row r="49" ht="15.75">
      <c r="A49" s="21"/>
    </row>
    <row r="50" spans="1:10" ht="49.5" customHeight="1">
      <c r="A50" s="40" t="s">
        <v>16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s="10" customFormat="1" ht="47.2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10" customFormat="1" ht="15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10" customFormat="1" ht="15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25.5" customHeight="1"/>
  </sheetData>
  <sheetProtection/>
  <mergeCells count="17">
    <mergeCell ref="A7:J7"/>
    <mergeCell ref="F9:F10"/>
    <mergeCell ref="A50:J50"/>
    <mergeCell ref="A9:A10"/>
    <mergeCell ref="C9:C10"/>
    <mergeCell ref="B9:B10"/>
    <mergeCell ref="G9:G10"/>
    <mergeCell ref="G1:J1"/>
    <mergeCell ref="G3:J3"/>
    <mergeCell ref="H9:H10"/>
    <mergeCell ref="I9:I10"/>
    <mergeCell ref="J9:J10"/>
    <mergeCell ref="D9:D10"/>
    <mergeCell ref="E9:E10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2014-09-18T12:59:12Z</cp:lastPrinted>
  <dcterms:created xsi:type="dcterms:W3CDTF">2008-05-22T05:33:12Z</dcterms:created>
  <dcterms:modified xsi:type="dcterms:W3CDTF">2014-09-25T03:14:37Z</dcterms:modified>
  <cp:category/>
  <cp:version/>
  <cp:contentType/>
  <cp:contentStatus/>
</cp:coreProperties>
</file>